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040" windowHeight="7950"/>
  </bookViews>
  <sheets>
    <sheet name="Recensement - Lot 1" sheetId="6" r:id="rId1"/>
  </sheets>
  <definedNames>
    <definedName name="_xlnm._FilterDatabase" localSheetId="0" hidden="1">'Recensement - Lot 1'!$A$4:$AQ$6</definedName>
    <definedName name="_xlnm.Print_Titles" localSheetId="0">'Recensement - Lot 1'!$3:$4</definedName>
    <definedName name="_xlnm.Print_Area" localSheetId="0">'Recensement - Lot 1'!$A$1:$V$17</definedName>
  </definedNames>
  <calcPr calcId="145621"/>
</workbook>
</file>

<file path=xl/calcChain.xml><?xml version="1.0" encoding="utf-8"?>
<calcChain xmlns="http://schemas.openxmlformats.org/spreadsheetml/2006/main">
  <c r="W5" i="6" l="1"/>
  <c r="W6" i="6"/>
  <c r="AX6" i="6" l="1"/>
  <c r="AN6" i="6" l="1"/>
  <c r="AN5" i="6"/>
  <c r="AQ6" i="6" l="1"/>
  <c r="AQ5" i="6"/>
  <c r="AS5" i="6"/>
  <c r="AS6" i="6"/>
</calcChain>
</file>

<file path=xl/comments1.xml><?xml version="1.0" encoding="utf-8"?>
<comments xmlns="http://schemas.openxmlformats.org/spreadsheetml/2006/main">
  <authors>
    <author>BREDIN Jérémy</author>
  </authors>
  <commentList>
    <comment ref="A3" authorId="0">
      <text>
        <r>
          <rPr>
            <b/>
            <sz val="9"/>
            <color indexed="81"/>
            <rFont val="Tahoma"/>
            <charset val="1"/>
          </rPr>
          <t>BREDIN Jérémy:</t>
        </r>
        <r>
          <rPr>
            <sz val="9"/>
            <color indexed="81"/>
            <rFont val="Tahoma"/>
            <charset val="1"/>
          </rPr>
          <t xml:space="preserve">
TRV : tarif réglementé de vente ou PM : prix de marché (contrat déjà négocié)</t>
        </r>
      </text>
    </comment>
    <comment ref="B3" authorId="0">
      <text>
        <r>
          <rPr>
            <b/>
            <sz val="9"/>
            <color indexed="81"/>
            <rFont val="Tahoma"/>
            <charset val="1"/>
          </rPr>
          <t>BREDIN Jérémy:</t>
        </r>
        <r>
          <rPr>
            <sz val="9"/>
            <color indexed="81"/>
            <rFont val="Tahoma"/>
            <charset val="1"/>
          </rPr>
          <t xml:space="preserve">
numéro à 14 chiffres commençant par 02...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BREDIN Jérémy:</t>
        </r>
        <r>
          <rPr>
            <sz val="9"/>
            <color indexed="81"/>
            <rFont val="Tahoma"/>
            <family val="2"/>
          </rPr>
          <t xml:space="preserve">
numéro du compteur (fréquemment 3 chiffres)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BREDIN Jérémy:</t>
        </r>
        <r>
          <rPr>
            <sz val="9"/>
            <color indexed="81"/>
            <rFont val="Tahoma"/>
            <family val="2"/>
          </rPr>
          <t xml:space="preserve">
correspond à la fin du contrat actuellement en cours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BREDIN Jérémy:</t>
        </r>
        <r>
          <rPr>
            <sz val="9"/>
            <color indexed="81"/>
            <rFont val="Tahoma"/>
            <family val="2"/>
          </rPr>
          <t xml:space="preserve">
si vous souhaitez orienter votre un budget spécifique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BREDIN Jérémy:</t>
        </r>
        <r>
          <rPr>
            <sz val="9"/>
            <color indexed="81"/>
            <rFont val="Tahoma"/>
            <family val="2"/>
          </rPr>
          <t xml:space="preserve">
Base ou Double Tarif (Heures Pleines / Heures Creuses)</t>
        </r>
      </text>
    </comment>
  </commentList>
</comments>
</file>

<file path=xl/sharedStrings.xml><?xml version="1.0" encoding="utf-8"?>
<sst xmlns="http://schemas.openxmlformats.org/spreadsheetml/2006/main" count="162" uniqueCount="65">
  <si>
    <t>Interlocuteur</t>
  </si>
  <si>
    <t>Nom</t>
  </si>
  <si>
    <t>Fonction</t>
  </si>
  <si>
    <t>Coordonnées téléphoniques</t>
  </si>
  <si>
    <t>Option HC (Heures creuses)</t>
  </si>
  <si>
    <t>Consommation annuelle
(kWh)</t>
  </si>
  <si>
    <t>Consommation annuelle "HP" (Heures pleines)
(kWh)</t>
  </si>
  <si>
    <t>Consommation annuelle "HC" (Heures creuses)
(kWh)</t>
  </si>
  <si>
    <t>INSEE</t>
  </si>
  <si>
    <t>commentaires</t>
  </si>
  <si>
    <t>option tarifaire</t>
  </si>
  <si>
    <t>option base</t>
  </si>
  <si>
    <t>PART FIXE TURPE (en €HT)</t>
  </si>
  <si>
    <t>PART VARIABLE TURPE 
(en € HT)</t>
  </si>
  <si>
    <t>PDL</t>
  </si>
  <si>
    <t>TYPE DE CONTRAT</t>
  </si>
  <si>
    <t>NOM PDL</t>
  </si>
  <si>
    <t>ADRESSE</t>
  </si>
  <si>
    <t>CODE POSTAL</t>
  </si>
  <si>
    <t>COMMUNE</t>
  </si>
  <si>
    <t>PAYEUR</t>
  </si>
  <si>
    <t>NOUVEAUX MEMBRES</t>
  </si>
  <si>
    <t>IDENTIFIANT COMPTAGE</t>
  </si>
  <si>
    <t>DATE DE RATTACHEMENT</t>
  </si>
  <si>
    <t>REGROUPEMENT DE FACTURE</t>
  </si>
  <si>
    <t>CODE INTERNE</t>
  </si>
  <si>
    <t>Part fourniture + capacité</t>
  </si>
  <si>
    <t>puissance souscrite (kVA)</t>
  </si>
  <si>
    <t>Contrat présent dans le précédent marché</t>
  </si>
  <si>
    <t>PART FOURNITURE (en €HT) - correspond au prix du kwh fournisseur x quantitté</t>
  </si>
  <si>
    <t>TOTAL (en € HT)</t>
  </si>
  <si>
    <t>ORIGINE</t>
  </si>
  <si>
    <t>ACTUALISEE</t>
  </si>
  <si>
    <t>puissance souscrite (kva)</t>
  </si>
  <si>
    <t>Contrat semblable</t>
  </si>
  <si>
    <t>Régle de correspondance option tarifaire</t>
  </si>
  <si>
    <t>Option base</t>
  </si>
  <si>
    <t>DOUBLE TARIF</t>
  </si>
  <si>
    <t/>
  </si>
  <si>
    <t>Base</t>
  </si>
  <si>
    <t>OK</t>
  </si>
  <si>
    <t>=SI(AG1&gt;0;INDIRECT("'[Lot 1_Base de comparaison.xlsx]Lot 1 - C5_bati borne_2018_vAD'!$Q$"&amp;EQUIV($B1;'L:\DG_Achats\ENERGIE-ENVIRONNEMENT\1-Marchés en cours\2016-Groupement ENERGIES\5-Marchés subséquents\MS Elec\MS n°2\2-Résultats\2-CAO\Précédent marché - analyse à patrimoine constant\[Lot 1_Base de comparaison.xlsx]Lot 1 - C5_bati borne_2018_vAD'!$B:$B;0);VRAI);"")</t>
  </si>
  <si>
    <t>=SI(AG1&gt;0;INDIRECT("'[Lot 1_Base de comparaison.xlsx]Lot 1 - C5_bati borne_2018_vAD'!$R$"&amp;EQUIV($B1;'L:\DG_Achats\ENERGIE-ENVIRONNEMENT\1-Marchés en cours\2016-Groupement ENERGIES\5-Marchés subséquents\MS Elec\MS n°2\2-Résultats\2-CAO\Précédent marché - analyse à patrimoine constant\[Lot 1_Base de comparaison.xlsx]Lot 1 - C5_bati borne_2018_vAD'!$B:$B;0);VRAI);"")</t>
  </si>
  <si>
    <t>=SI($AG1&gt;0;INDIRECT("'[Lot 1_Base de comparaison.xlsx]Lot 1 - C5_bati borne_2018_vAD'!$S$"&amp;EQUIV($B1;'L:\DG_Achats\ENERGIE-ENVIRONNEMENT\1-Marchés en cours\2016-Groupement ENERGIES\5-Marchés subséquents\MS Elec\MS n°2\2-Résultats\2-CAO\Précédent marché - analyse à patrimoine constant\[Lot 1_Base de comparaison.xlsx]Lot 1 - C5_bati borne_2018_vAD'!$B:$B;0);VRAI);"")</t>
  </si>
  <si>
    <t>=SI($AG1&gt;0;INDIRECT("'[Lot 1_Base de comparaison.xlsx]Lot 1 - C5_bati borne_2018_vAD'!$T$"&amp;EQUIV($B1;'L:\DG_Achats\ENERGIE-ENVIRONNEMENT\1-Marchés en cours\2016-Groupement ENERGIES\5-Marchés subséquents\MS Elec\MS n°2\2-Résultats\2-CAO\Précédent marché - analyse à patrimoine constant\[Lot 1_Base de comparaison.xlsx]Lot 1 - C5_bati borne_2018_vAD'!$B:$B;0);VRAI);"")</t>
  </si>
  <si>
    <t>=SI($AG1&gt;0;INDIRECT("'[Lot 1_Base de comparaison.xlsx]Lot 1 - C5_bati borne_2018_vAD'!$U$"&amp;EQUIV($B1;'L:\DG_Achats\ENERGIE-ENVIRONNEMENT\1-Marchés en cours\2016-Groupement ENERGIES\5-Marchés subséquents\MS Elec\MS n°2\2-Résultats\2-CAO\Précédent marché - analyse à patrimoine constant\[Lot 1_Base de comparaison.xlsx]Lot 1 - C5_bati borne_2018_vAD'!$B:$B;0);VRAI);"")</t>
  </si>
  <si>
    <t>=SI($Q1="MUDT";"DOUBLE TARIF";SI($Q1="CU";"BASE";SI($Q1="LU";"BASE";"")))</t>
  </si>
  <si>
    <t>=SI(ET($AG1&gt;0;AG1=1;AJ1=R1;AI1=AN1);"OK";"NON")</t>
  </si>
  <si>
    <t>=SI($AG1&gt;0;INDIRECT("'[Lot 1_Base de comparaison.xlsx]Lot 1 - C5_bati borne_2018_vAD'!$W$"&amp;EQUIV($B1;'L:\DG_Achats\ENERGIE-ENVIRONNEMENT\1-Marchés en cours\2016-Groupement ENERGIES\5-Marchés subséquents\MS Elec\MS n°2\2-Résultats\2-CAO\Précédent marché - analyse à patrimoine constant\[Lot 1_Base de comparaison.xlsx]Lot 1 - C5_bati borne_2018_vAD'!$B:$B;0);VRAI);"")</t>
  </si>
  <si>
    <t>=SI($AG1&gt;0;INDIRECT("'[Lot 1_Base de comparaison.xlsx]Lot 1 - C5_bati borne_2018_vAD'!$X$"&amp;EQUIV($B1;'L:\DG_Achats\ENERGIE-ENVIRONNEMENT\1-Marchés en cours\2016-Groupement ENERGIES\5-Marchés subséquents\MS Elec\MS n°2\2-Résultats\2-CAO\Précédent marché - analyse à patrimoine constant\[Lot 1_Base de comparaison.xlsx]Lot 1 - C5_bati borne_2018_vAD'!$B:$B;0);VRAI);"")</t>
  </si>
  <si>
    <t>=SI($AG1&gt;0;INDIRECT("'[Lot 1_Base de comparaison.xlsx]Lot 1 - C5_bati borne_2018_vAD'!$Y$"&amp;EQUIV($B1;'L:\DG_Achats\ENERGIE-ENVIRONNEMENT\1-Marchés en cours\2016-Groupement ENERGIES\5-Marchés subséquents\MS Elec\MS n°2\2-Résultats\2-CAO\Précédent marché - analyse à patrimoine constant\[Lot 1_Base de comparaison.xlsx]Lot 1 - C5_bati borne_2018_vAD'!$B:$B;0);VRAI);"")</t>
  </si>
  <si>
    <t>=SI($AG1&gt;0;INDIRECT("'[Lot 1_Base de comparaison.xlsx]Lot 1 - C5_bati borne_2018_vAD'!$Z$"&amp;EQUIV($B1;'L:\DG_Achats\ENERGIE-ENVIRONNEMENT\1-Marchés en cours\2016-Groupement ENERGIES\5-Marchés subséquents\MS Elec\MS n°2\2-Résultats\2-CAO\Précédent marché - analyse à patrimoine constant\[Lot 1_Base de comparaison.xlsx]Lot 1 - C5_bati borne_2018_vAD'!$B:$B;0);VRAI);"")</t>
  </si>
  <si>
    <t>=SI($AG1&gt;0;SI(AN1="BASE";S1*0,04743;SI(AN1="DOUBLE TARIF";T1*0,05138+U1*0,03273;0));"")</t>
  </si>
  <si>
    <t>=SI($AG1&gt;0;SOMME(S1:U1)*AT1/(SOMME(AK1:AM1));"")</t>
  </si>
  <si>
    <t>=SI($AG1&gt;0;AW1+AX1+AY1;"")</t>
  </si>
  <si>
    <t>=SI($AG1&gt;0;AR1;"")</t>
  </si>
  <si>
    <t>Grille tarifaire TRV - Option Base</t>
  </si>
  <si>
    <t>Grille tarifaire TRV - Option HC</t>
  </si>
  <si>
    <t>Abo</t>
  </si>
  <si>
    <t>KWh</t>
  </si>
  <si>
    <t>HC</t>
  </si>
  <si>
    <t>HP</t>
  </si>
  <si>
    <t>TRV</t>
  </si>
  <si>
    <t>GROUPEMENT DE COMMANDES POUR LA FOURNITURE ET L'ACHEMINEMENT D'ELECTRICITE
Recensement des contrats d'électricité du lot 1 des membres du groupement</t>
  </si>
  <si>
    <t xml:space="preserve">option Double Tarif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</si>
</sst>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[$-40C]General"/>
    <numFmt numFmtId="165" formatCode="#,##0.0"/>
    <numFmt numFmtId="166" formatCode="0#&quot; &quot;##&quot; &quot;##&quot; &quot;##&quot; &quot;##"/>
    <numFmt numFmtId="167" formatCode="#,##0.00\ &quot;€&quot;"/>
    <numFmt numFmtId="168" formatCode="0000000000000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rgb="FF000000"/>
      <name val="Calibri"/>
      <family val="2"/>
    </font>
    <font>
      <sz val="10"/>
      <color rgb="FF000000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 Narrow"/>
      <family val="2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49">
    <xf numFmtId="0" fontId="0" fillId="0" borderId="0"/>
    <xf numFmtId="164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14" fillId="6" borderId="7" applyNumberFormat="0" applyAlignment="0" applyProtection="0"/>
    <xf numFmtId="0" fontId="15" fillId="0" borderId="9" applyNumberFormat="0" applyFill="0" applyAlignment="0" applyProtection="0"/>
    <xf numFmtId="0" fontId="16" fillId="7" borderId="10" applyNumberFormat="0" applyAlignment="0" applyProtection="0"/>
    <xf numFmtId="0" fontId="17" fillId="0" borderId="0" applyNumberFormat="0" applyFill="0" applyBorder="0" applyAlignment="0" applyProtection="0"/>
    <xf numFmtId="0" fontId="4" fillId="8" borderId="1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1" fillId="0" borderId="0"/>
  </cellStyleXfs>
  <cellXfs count="90">
    <xf numFmtId="0" fontId="0" fillId="0" borderId="0" xfId="0"/>
    <xf numFmtId="2" fontId="23" fillId="0" borderId="1" xfId="0" applyNumberFormat="1" applyFont="1" applyFill="1" applyBorder="1" applyAlignment="1" applyProtection="1">
      <alignment horizontal="center" vertical="center"/>
    </xf>
    <xf numFmtId="1" fontId="23" fillId="0" borderId="1" xfId="0" applyNumberFormat="1" applyFont="1" applyFill="1" applyBorder="1" applyAlignment="1" applyProtection="1">
      <alignment horizontal="center" vertical="center"/>
    </xf>
    <xf numFmtId="166" fontId="23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3" fontId="24" fillId="33" borderId="17" xfId="0" applyNumberFormat="1" applyFont="1" applyFill="1" applyBorder="1" applyAlignment="1" applyProtection="1">
      <alignment horizontal="center" vertical="center" wrapText="1"/>
      <protection hidden="1"/>
    </xf>
    <xf numFmtId="49" fontId="24" fillId="36" borderId="17" xfId="0" applyNumberFormat="1" applyFont="1" applyFill="1" applyBorder="1" applyAlignment="1" applyProtection="1">
      <alignment horizontal="center" vertical="center" wrapText="1"/>
      <protection hidden="1"/>
    </xf>
    <xf numFmtId="49" fontId="24" fillId="35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quotePrefix="1" applyNumberFormat="1" applyFont="1" applyFill="1" applyBorder="1" applyAlignment="1" applyProtection="1">
      <alignment horizontal="center" vertical="center"/>
      <protection hidden="1"/>
    </xf>
    <xf numFmtId="3" fontId="1" fillId="0" borderId="1" xfId="0" quotePrefix="1" applyNumberFormat="1" applyFont="1" applyFill="1" applyBorder="1" applyAlignment="1" applyProtection="1">
      <alignment horizontal="center" vertical="center"/>
      <protection hidden="1"/>
    </xf>
    <xf numFmtId="0" fontId="1" fillId="0" borderId="0" xfId="0" quotePrefix="1" applyFont="1" applyBorder="1" applyAlignment="1" applyProtection="1">
      <alignment horizontal="center" vertical="center"/>
      <protection hidden="1"/>
    </xf>
    <xf numFmtId="0" fontId="1" fillId="40" borderId="1" xfId="0" applyFont="1" applyFill="1" applyBorder="1" applyAlignment="1" applyProtection="1">
      <alignment horizontal="center" vertical="center"/>
      <protection hidden="1"/>
    </xf>
    <xf numFmtId="2" fontId="23" fillId="0" borderId="2" xfId="0" applyNumberFormat="1" applyFont="1" applyFill="1" applyBorder="1" applyAlignment="1" applyProtection="1">
      <alignment horizontal="center" vertical="center"/>
    </xf>
    <xf numFmtId="1" fontId="23" fillId="0" borderId="2" xfId="0" applyNumberFormat="1" applyFont="1" applyFill="1" applyBorder="1" applyAlignment="1" applyProtection="1">
      <alignment horizontal="center" vertical="center"/>
    </xf>
    <xf numFmtId="166" fontId="23" fillId="0" borderId="2" xfId="0" applyNumberFormat="1" applyFont="1" applyFill="1" applyBorder="1" applyAlignment="1" applyProtection="1">
      <alignment horizontal="center" vertical="center"/>
    </xf>
    <xf numFmtId="0" fontId="24" fillId="33" borderId="15" xfId="0" applyFont="1" applyFill="1" applyBorder="1" applyAlignment="1" applyProtection="1">
      <alignment horizontal="center" vertical="center"/>
    </xf>
    <xf numFmtId="3" fontId="24" fillId="33" borderId="15" xfId="0" applyNumberFormat="1" applyFont="1" applyFill="1" applyBorder="1" applyAlignment="1" applyProtection="1">
      <alignment horizontal="center" vertical="center" wrapText="1"/>
    </xf>
    <xf numFmtId="0" fontId="24" fillId="34" borderId="16" xfId="0" applyFont="1" applyFill="1" applyBorder="1" applyAlignment="1" applyProtection="1">
      <alignment horizontal="center" vertical="center"/>
      <protection hidden="1"/>
    </xf>
    <xf numFmtId="0" fontId="24" fillId="34" borderId="17" xfId="0" applyFont="1" applyFill="1" applyBorder="1" applyAlignment="1" applyProtection="1">
      <alignment horizontal="center" vertical="center"/>
      <protection hidden="1"/>
    </xf>
    <xf numFmtId="0" fontId="24" fillId="39" borderId="1" xfId="0" applyFont="1" applyFill="1" applyBorder="1" applyAlignment="1" applyProtection="1">
      <alignment horizontal="center" vertical="center"/>
      <protection hidden="1"/>
    </xf>
    <xf numFmtId="3" fontId="24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24" fillId="33" borderId="15" xfId="0" applyNumberFormat="1" applyFont="1" applyFill="1" applyBorder="1" applyAlignment="1" applyProtection="1">
      <alignment horizontal="center" vertical="center" wrapText="1"/>
    </xf>
    <xf numFmtId="3" fontId="24" fillId="33" borderId="2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hidden="1"/>
    </xf>
    <xf numFmtId="167" fontId="1" fillId="0" borderId="1" xfId="0" quotePrefix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44" fontId="1" fillId="0" borderId="1" xfId="0" quotePrefix="1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/>
      <protection hidden="1"/>
    </xf>
    <xf numFmtId="0" fontId="0" fillId="0" borderId="2" xfId="0" applyFont="1" applyFill="1" applyBorder="1" applyAlignment="1" applyProtection="1">
      <alignment horizontal="center" vertical="center"/>
    </xf>
    <xf numFmtId="168" fontId="0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14" fontId="0" fillId="0" borderId="2" xfId="0" applyNumberFormat="1" applyFont="1" applyFill="1" applyBorder="1" applyAlignment="1" applyProtection="1">
      <alignment horizontal="center" vertical="center"/>
    </xf>
    <xf numFmtId="167" fontId="1" fillId="37" borderId="1" xfId="0" applyNumberFormat="1" applyFont="1" applyFill="1" applyBorder="1" applyAlignment="1" applyProtection="1">
      <alignment horizontal="center" vertical="center"/>
      <protection hidden="1"/>
    </xf>
    <xf numFmtId="44" fontId="1" fillId="38" borderId="1" xfId="0" applyNumberFormat="1" applyFont="1" applyFill="1" applyBorder="1" applyAlignment="1" applyProtection="1">
      <alignment horizontal="center" vertical="center"/>
      <protection hidden="1"/>
    </xf>
    <xf numFmtId="4" fontId="1" fillId="41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</xf>
    <xf numFmtId="168" fontId="0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right" vertical="center" indent="2"/>
      <protection hidden="1"/>
    </xf>
    <xf numFmtId="0" fontId="24" fillId="39" borderId="1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 wrapText="1"/>
    </xf>
    <xf numFmtId="49" fontId="24" fillId="33" borderId="22" xfId="0" applyNumberFormat="1" applyFont="1" applyFill="1" applyBorder="1" applyAlignment="1" applyProtection="1">
      <alignment horizontal="center" vertical="center" wrapText="1"/>
    </xf>
    <xf numFmtId="49" fontId="24" fillId="33" borderId="21" xfId="0" applyNumberFormat="1" applyFont="1" applyFill="1" applyBorder="1" applyAlignment="1" applyProtection="1">
      <alignment horizontal="center" vertical="center" wrapText="1"/>
    </xf>
    <xf numFmtId="165" fontId="24" fillId="33" borderId="22" xfId="0" applyNumberFormat="1" applyFont="1" applyFill="1" applyBorder="1" applyAlignment="1" applyProtection="1">
      <alignment horizontal="center" vertical="center" wrapText="1"/>
    </xf>
    <xf numFmtId="165" fontId="24" fillId="33" borderId="21" xfId="0" applyNumberFormat="1" applyFont="1" applyFill="1" applyBorder="1" applyAlignment="1" applyProtection="1">
      <alignment horizontal="center" vertical="center" wrapText="1"/>
    </xf>
    <xf numFmtId="49" fontId="24" fillId="33" borderId="23" xfId="0" applyNumberFormat="1" applyFont="1" applyFill="1" applyBorder="1" applyAlignment="1" applyProtection="1">
      <alignment horizontal="center" vertical="center" wrapText="1"/>
    </xf>
    <xf numFmtId="49" fontId="24" fillId="33" borderId="24" xfId="0" applyNumberFormat="1" applyFont="1" applyFill="1" applyBorder="1" applyAlignment="1" applyProtection="1">
      <alignment horizontal="center" vertical="center" wrapText="1"/>
    </xf>
    <xf numFmtId="14" fontId="24" fillId="33" borderId="20" xfId="0" applyNumberFormat="1" applyFont="1" applyFill="1" applyBorder="1" applyAlignment="1" applyProtection="1">
      <alignment horizontal="center" vertical="center" wrapText="1"/>
    </xf>
    <xf numFmtId="14" fontId="24" fillId="33" borderId="15" xfId="0" applyNumberFormat="1" applyFont="1" applyFill="1" applyBorder="1" applyAlignment="1" applyProtection="1">
      <alignment horizontal="center" vertical="center" wrapText="1"/>
    </xf>
    <xf numFmtId="0" fontId="19" fillId="33" borderId="20" xfId="0" applyFont="1" applyFill="1" applyBorder="1" applyAlignment="1" applyProtection="1">
      <alignment horizontal="center" vertical="center" wrapText="1"/>
    </xf>
    <xf numFmtId="0" fontId="19" fillId="33" borderId="15" xfId="0" applyFont="1" applyFill="1" applyBorder="1" applyAlignment="1" applyProtection="1">
      <alignment horizontal="center" vertical="center" wrapText="1"/>
    </xf>
    <xf numFmtId="0" fontId="24" fillId="33" borderId="20" xfId="0" applyNumberFormat="1" applyFont="1" applyFill="1" applyBorder="1" applyAlignment="1" applyProtection="1">
      <alignment horizontal="center" vertical="center" wrapText="1"/>
    </xf>
    <xf numFmtId="0" fontId="24" fillId="33" borderId="15" xfId="0" applyNumberFormat="1" applyFont="1" applyFill="1" applyBorder="1" applyAlignment="1" applyProtection="1">
      <alignment horizontal="center" vertical="center" wrapText="1"/>
    </xf>
    <xf numFmtId="49" fontId="24" fillId="33" borderId="20" xfId="0" applyNumberFormat="1" applyFont="1" applyFill="1" applyBorder="1" applyAlignment="1" applyProtection="1">
      <alignment horizontal="center" vertical="center" wrapText="1"/>
    </xf>
    <xf numFmtId="49" fontId="24" fillId="33" borderId="15" xfId="0" applyNumberFormat="1" applyFont="1" applyFill="1" applyBorder="1" applyAlignment="1" applyProtection="1">
      <alignment horizontal="center" vertical="center" wrapText="1"/>
    </xf>
    <xf numFmtId="3" fontId="24" fillId="33" borderId="20" xfId="0" applyNumberFormat="1" applyFont="1" applyFill="1" applyBorder="1" applyAlignment="1" applyProtection="1">
      <alignment horizontal="center" vertical="center" wrapText="1"/>
    </xf>
    <xf numFmtId="49" fontId="24" fillId="33" borderId="19" xfId="0" applyNumberFormat="1" applyFont="1" applyFill="1" applyBorder="1" applyAlignment="1" applyProtection="1">
      <alignment horizontal="center" vertical="center" wrapText="1"/>
    </xf>
    <xf numFmtId="49" fontId="24" fillId="33" borderId="14" xfId="0" applyNumberFormat="1" applyFont="1" applyFill="1" applyBorder="1" applyAlignment="1" applyProtection="1">
      <alignment horizontal="center" vertical="center" wrapText="1"/>
    </xf>
    <xf numFmtId="1" fontId="24" fillId="33" borderId="20" xfId="0" applyNumberFormat="1" applyFont="1" applyFill="1" applyBorder="1" applyAlignment="1" applyProtection="1">
      <alignment horizontal="center" vertical="center" wrapText="1"/>
    </xf>
    <xf numFmtId="1" fontId="24" fillId="33" borderId="15" xfId="0" applyNumberFormat="1" applyFont="1" applyFill="1" applyBorder="1" applyAlignment="1" applyProtection="1">
      <alignment horizontal="center" vertical="center" wrapText="1"/>
    </xf>
    <xf numFmtId="1" fontId="24" fillId="33" borderId="22" xfId="0" applyNumberFormat="1" applyFont="1" applyFill="1" applyBorder="1" applyAlignment="1" applyProtection="1">
      <alignment horizontal="center" vertical="center" wrapText="1"/>
    </xf>
    <xf numFmtId="1" fontId="24" fillId="33" borderId="21" xfId="0" applyNumberFormat="1" applyFont="1" applyFill="1" applyBorder="1" applyAlignment="1" applyProtection="1">
      <alignment horizontal="center" vertical="center" wrapText="1"/>
    </xf>
    <xf numFmtId="0" fontId="24" fillId="39" borderId="1" xfId="0" applyFont="1" applyFill="1" applyBorder="1" applyAlignment="1" applyProtection="1">
      <alignment horizontal="center" vertical="center"/>
      <protection hidden="1"/>
    </xf>
    <xf numFmtId="49" fontId="2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36" borderId="16" xfId="0" applyFont="1" applyFill="1" applyBorder="1" applyAlignment="1" applyProtection="1">
      <alignment horizontal="center" vertical="center"/>
      <protection hidden="1"/>
    </xf>
    <xf numFmtId="0" fontId="24" fillId="35" borderId="16" xfId="0" applyFont="1" applyFill="1" applyBorder="1" applyAlignment="1" applyProtection="1">
      <alignment horizontal="center" vertical="center"/>
      <protection hidden="1"/>
    </xf>
    <xf numFmtId="49" fontId="24" fillId="33" borderId="3" xfId="0" applyNumberFormat="1" applyFont="1" applyFill="1" applyBorder="1" applyAlignment="1" applyProtection="1">
      <alignment horizontal="center" vertical="center" wrapText="1"/>
      <protection hidden="1"/>
    </xf>
    <xf numFmtId="49" fontId="24" fillId="33" borderId="2" xfId="0" applyNumberFormat="1" applyFont="1" applyFill="1" applyBorder="1" applyAlignment="1" applyProtection="1">
      <alignment horizontal="center" vertical="center" wrapText="1"/>
      <protection hidden="1"/>
    </xf>
    <xf numFmtId="165" fontId="24" fillId="33" borderId="3" xfId="0" applyNumberFormat="1" applyFont="1" applyFill="1" applyBorder="1" applyAlignment="1" applyProtection="1">
      <alignment horizontal="center" vertical="center" wrapText="1"/>
      <protection hidden="1"/>
    </xf>
    <xf numFmtId="165" fontId="24" fillId="33" borderId="2" xfId="0" applyNumberFormat="1" applyFont="1" applyFill="1" applyBorder="1" applyAlignment="1" applyProtection="1">
      <alignment horizontal="center" vertical="center" wrapText="1"/>
      <protection hidden="1"/>
    </xf>
    <xf numFmtId="3" fontId="24" fillId="33" borderId="16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Commentaire" xfId="20" builtinId="10" customBuiltin="1"/>
    <cellStyle name="Entrée" xfId="14" builtinId="20" customBuiltin="1"/>
    <cellStyle name="Excel Built-in Normal" xfId="1"/>
    <cellStyle name="Insatisfaisant" xfId="12" builtinId="27" customBuiltin="1"/>
    <cellStyle name="Neutre" xfId="13" builtinId="28" customBuiltin="1"/>
    <cellStyle name="NiveauLigne_4 2" xfId="47"/>
    <cellStyle name="Normal" xfId="0" builtinId="0"/>
    <cellStyle name="Normal 2" xfId="2"/>
    <cellStyle name="Normal 2 2" xfId="48"/>
    <cellStyle name="Normal 3" xfId="4"/>
    <cellStyle name="Normal 3 2" xfId="5"/>
    <cellStyle name="Normal 4" xfId="3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0"/>
  <tableStyles count="0" defaultTableStyle="TableStyleMedium2" defaultPivotStyle="PivotStyleLight16"/>
  <colors>
    <mruColors>
      <color rgb="FFDAEEF3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557837</xdr:colOff>
      <xdr:row>0</xdr:row>
      <xdr:rowOff>13593</xdr:rowOff>
    </xdr:from>
    <xdr:to>
      <xdr:col>0</xdr:col>
      <xdr:colOff>1706072</xdr:colOff>
      <xdr:row>0</xdr:row>
      <xdr:rowOff>1211037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7837" y="13593"/>
          <a:ext cx="1148235" cy="1197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666699"/>
    <pageSetUpPr fitToPage="1"/>
  </sheetPr>
  <dimension ref="A1:BH14"/>
  <sheetViews>
    <sheetView tabSelected="1" view="pageBreakPreview" zoomScale="55" zoomScaleNormal="70" zoomScaleSheetLayoutView="55" zoomScalePageLayoutView="50" workbookViewId="0">
      <selection activeCell="A3" sqref="A3:A4"/>
    </sheetView>
  </sheetViews>
  <sheetFormatPr baseColWidth="10" defaultColWidth="11.42578125" defaultRowHeight="15.75" x14ac:dyDescent="0.25"/>
  <cols>
    <col min="1" max="1" width="38" style="50" bestFit="1" customWidth="1"/>
    <col min="2" max="2" width="18.5703125" style="51" bestFit="1" customWidth="1"/>
    <col min="3" max="3" width="60.5703125" style="52" customWidth="1"/>
    <col min="4" max="4" width="63.85546875" style="52" customWidth="1"/>
    <col min="5" max="5" width="21.5703125" style="51" bestFit="1" customWidth="1"/>
    <col min="6" max="6" width="49.42578125" style="52" customWidth="1"/>
    <col min="7" max="7" width="48.28515625" style="52" customWidth="1"/>
    <col min="8" max="8" width="24.85546875" style="50" bestFit="1" customWidth="1"/>
    <col min="9" max="9" width="18.85546875" style="53" bestFit="1" customWidth="1"/>
    <col min="10" max="10" width="28.42578125" style="52" bestFit="1" customWidth="1"/>
    <col min="11" max="11" width="35" style="54" bestFit="1" customWidth="1"/>
    <col min="12" max="12" width="50.85546875" style="52" bestFit="1" customWidth="1"/>
    <col min="13" max="13" width="27.85546875" style="52" customWidth="1"/>
    <col min="14" max="14" width="31" style="52" customWidth="1"/>
    <col min="15" max="15" width="20.42578125" style="52" bestFit="1" customWidth="1"/>
    <col min="16" max="16" width="23.5703125" style="52" customWidth="1"/>
    <col min="17" max="17" width="20" style="52" customWidth="1"/>
    <col min="18" max="18" width="30.85546875" style="55" bestFit="1" customWidth="1"/>
    <col min="19" max="19" width="26.140625" style="56" bestFit="1" customWidth="1"/>
    <col min="20" max="20" width="24" style="56" bestFit="1" customWidth="1"/>
    <col min="21" max="21" width="25.140625" style="56" bestFit="1" customWidth="1"/>
    <col min="22" max="22" width="20.5703125" style="50" customWidth="1"/>
    <col min="23" max="23" width="23" style="28" hidden="1" customWidth="1"/>
    <col min="24" max="34" width="11.42578125" style="4" hidden="1" customWidth="1"/>
    <col min="35" max="39" width="11.42578125" style="28" hidden="1" customWidth="1"/>
    <col min="40" max="40" width="16.42578125" style="28" hidden="1" customWidth="1"/>
    <col min="41" max="41" width="17.5703125" style="28" hidden="1" customWidth="1"/>
    <col min="42" max="42" width="18.5703125" style="28" hidden="1" customWidth="1"/>
    <col min="43" max="43" width="20.42578125" style="28" hidden="1" customWidth="1"/>
    <col min="44" max="44" width="11.42578125" style="28" hidden="1" customWidth="1"/>
    <col min="45" max="45" width="21.42578125" style="28" hidden="1" customWidth="1"/>
    <col min="46" max="47" width="11.42578125" style="28" hidden="1" customWidth="1"/>
    <col min="48" max="48" width="21" style="28" hidden="1" customWidth="1"/>
    <col min="49" max="53" width="11.42578125" style="28" hidden="1" customWidth="1"/>
    <col min="54" max="54" width="17.7109375" style="28" hidden="1" customWidth="1"/>
    <col min="55" max="59" width="11.42578125" style="28" hidden="1" customWidth="1"/>
    <col min="60" max="60" width="11.42578125" style="28" customWidth="1"/>
    <col min="61" max="16384" width="11.42578125" style="27"/>
  </cols>
  <sheetData>
    <row r="1" spans="1:55" ht="98.25" customHeight="1" x14ac:dyDescent="0.25">
      <c r="A1" s="26"/>
      <c r="B1" s="59" t="s">
        <v>63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Z1" s="11" t="s">
        <v>41</v>
      </c>
      <c r="AA1" s="11" t="s">
        <v>42</v>
      </c>
      <c r="AB1" s="12" t="s">
        <v>43</v>
      </c>
      <c r="AC1" s="12" t="s">
        <v>44</v>
      </c>
      <c r="AD1" s="12" t="s">
        <v>45</v>
      </c>
      <c r="AE1" s="13" t="s">
        <v>46</v>
      </c>
      <c r="AF1" s="13" t="s">
        <v>47</v>
      </c>
      <c r="AI1" s="29" t="s">
        <v>48</v>
      </c>
      <c r="AJ1" s="29" t="s">
        <v>49</v>
      </c>
      <c r="AK1" s="29" t="s">
        <v>50</v>
      </c>
      <c r="AL1" s="29" t="s">
        <v>51</v>
      </c>
      <c r="AM1" s="30"/>
      <c r="AN1" s="31" t="s">
        <v>55</v>
      </c>
      <c r="AO1" s="31" t="s">
        <v>52</v>
      </c>
      <c r="AP1" s="31" t="s">
        <v>53</v>
      </c>
      <c r="AQ1" s="31" t="s">
        <v>54</v>
      </c>
    </row>
    <row r="2" spans="1:55" ht="52.5" customHeight="1" thickBot="1" x14ac:dyDescent="0.3">
      <c r="A2" s="26"/>
      <c r="B2" s="32"/>
      <c r="C2" s="33"/>
      <c r="D2" s="33"/>
      <c r="E2" s="32"/>
      <c r="F2" s="33"/>
      <c r="G2" s="33"/>
      <c r="H2" s="26"/>
      <c r="I2" s="34"/>
      <c r="J2" s="33"/>
      <c r="K2" s="35"/>
      <c r="L2" s="33"/>
      <c r="M2" s="33"/>
      <c r="N2" s="33"/>
      <c r="O2" s="33"/>
      <c r="P2" s="33"/>
      <c r="Q2" s="33"/>
      <c r="R2" s="36"/>
      <c r="S2" s="37"/>
      <c r="T2" s="37"/>
      <c r="U2" s="37"/>
      <c r="V2" s="26"/>
    </row>
    <row r="3" spans="1:55" ht="40.5" customHeight="1" x14ac:dyDescent="0.25">
      <c r="A3" s="75" t="s">
        <v>15</v>
      </c>
      <c r="B3" s="77" t="s">
        <v>14</v>
      </c>
      <c r="C3" s="60" t="s">
        <v>16</v>
      </c>
      <c r="D3" s="60" t="s">
        <v>17</v>
      </c>
      <c r="E3" s="79" t="s">
        <v>18</v>
      </c>
      <c r="F3" s="60" t="s">
        <v>19</v>
      </c>
      <c r="G3" s="60" t="s">
        <v>20</v>
      </c>
      <c r="H3" s="68" t="s">
        <v>21</v>
      </c>
      <c r="I3" s="70" t="s">
        <v>8</v>
      </c>
      <c r="J3" s="72" t="s">
        <v>22</v>
      </c>
      <c r="K3" s="66" t="s">
        <v>23</v>
      </c>
      <c r="L3" s="72" t="s">
        <v>24</v>
      </c>
      <c r="M3" s="72" t="s">
        <v>25</v>
      </c>
      <c r="N3" s="72" t="s">
        <v>0</v>
      </c>
      <c r="O3" s="72"/>
      <c r="P3" s="72"/>
      <c r="Q3" s="60" t="s">
        <v>10</v>
      </c>
      <c r="R3" s="62" t="s">
        <v>27</v>
      </c>
      <c r="S3" s="25" t="s">
        <v>11</v>
      </c>
      <c r="T3" s="74" t="s">
        <v>64</v>
      </c>
      <c r="U3" s="74"/>
      <c r="V3" s="64" t="s">
        <v>9</v>
      </c>
      <c r="W3" s="82" t="s">
        <v>26</v>
      </c>
      <c r="Z3" s="85" t="s">
        <v>10</v>
      </c>
      <c r="AA3" s="87" t="s">
        <v>33</v>
      </c>
      <c r="AB3" s="23" t="s">
        <v>36</v>
      </c>
      <c r="AC3" s="89" t="s">
        <v>4</v>
      </c>
      <c r="AD3" s="89"/>
      <c r="AI3" s="83" t="s">
        <v>31</v>
      </c>
      <c r="AJ3" s="83"/>
      <c r="AK3" s="83"/>
      <c r="AL3" s="83"/>
      <c r="AN3" s="84" t="s">
        <v>32</v>
      </c>
      <c r="AO3" s="84"/>
      <c r="AP3" s="84"/>
      <c r="AQ3" s="84"/>
      <c r="AS3" s="20" t="s">
        <v>62</v>
      </c>
    </row>
    <row r="4" spans="1:55" ht="91.5" customHeight="1" thickBot="1" x14ac:dyDescent="0.3">
      <c r="A4" s="76"/>
      <c r="B4" s="78"/>
      <c r="C4" s="61"/>
      <c r="D4" s="61"/>
      <c r="E4" s="80"/>
      <c r="F4" s="61"/>
      <c r="G4" s="61"/>
      <c r="H4" s="69"/>
      <c r="I4" s="71"/>
      <c r="J4" s="73"/>
      <c r="K4" s="67"/>
      <c r="L4" s="73"/>
      <c r="M4" s="73"/>
      <c r="N4" s="18" t="s">
        <v>1</v>
      </c>
      <c r="O4" s="18" t="s">
        <v>2</v>
      </c>
      <c r="P4" s="24" t="s">
        <v>3</v>
      </c>
      <c r="Q4" s="61"/>
      <c r="R4" s="63"/>
      <c r="S4" s="19" t="s">
        <v>5</v>
      </c>
      <c r="T4" s="19" t="s">
        <v>6</v>
      </c>
      <c r="U4" s="19" t="s">
        <v>7</v>
      </c>
      <c r="V4" s="65"/>
      <c r="W4" s="82"/>
      <c r="X4" s="7" t="s">
        <v>28</v>
      </c>
      <c r="Y4" s="7"/>
      <c r="Z4" s="86"/>
      <c r="AA4" s="88"/>
      <c r="AB4" s="8" t="s">
        <v>5</v>
      </c>
      <c r="AC4" s="8" t="s">
        <v>6</v>
      </c>
      <c r="AD4" s="8" t="s">
        <v>7</v>
      </c>
      <c r="AE4" s="7" t="s">
        <v>35</v>
      </c>
      <c r="AF4" s="7" t="s">
        <v>34</v>
      </c>
      <c r="AG4" s="7"/>
      <c r="AH4" s="7"/>
      <c r="AI4" s="9" t="s">
        <v>12</v>
      </c>
      <c r="AJ4" s="9" t="s">
        <v>29</v>
      </c>
      <c r="AK4" s="9" t="s">
        <v>13</v>
      </c>
      <c r="AL4" s="9" t="s">
        <v>30</v>
      </c>
      <c r="AN4" s="10" t="s">
        <v>12</v>
      </c>
      <c r="AO4" s="10" t="s">
        <v>29</v>
      </c>
      <c r="AP4" s="10" t="s">
        <v>13</v>
      </c>
      <c r="AQ4" s="10" t="s">
        <v>30</v>
      </c>
      <c r="AS4" s="21" t="s">
        <v>30</v>
      </c>
      <c r="AV4" s="81" t="s">
        <v>56</v>
      </c>
      <c r="AW4" s="81"/>
      <c r="AX4" s="81"/>
      <c r="AY4" s="38"/>
      <c r="AZ4" s="81" t="s">
        <v>57</v>
      </c>
      <c r="BA4" s="81"/>
      <c r="BB4" s="81"/>
      <c r="BC4" s="81"/>
    </row>
    <row r="5" spans="1:55" x14ac:dyDescent="0.25">
      <c r="A5" s="39"/>
      <c r="B5" s="40"/>
      <c r="C5" s="39"/>
      <c r="D5" s="39"/>
      <c r="E5" s="41"/>
      <c r="F5" s="39"/>
      <c r="G5" s="15"/>
      <c r="H5" s="39"/>
      <c r="I5" s="39"/>
      <c r="J5" s="16"/>
      <c r="K5" s="42"/>
      <c r="L5" s="16"/>
      <c r="M5" s="16"/>
      <c r="N5" s="16"/>
      <c r="O5" s="16"/>
      <c r="P5" s="17"/>
      <c r="Q5" s="16"/>
      <c r="R5" s="16"/>
      <c r="S5" s="16"/>
      <c r="T5" s="16"/>
      <c r="U5" s="16"/>
      <c r="V5" s="39"/>
      <c r="W5" s="57" t="e">
        <f>#REF!+#REF!</f>
        <v>#REF!</v>
      </c>
      <c r="X5" s="4">
        <v>1</v>
      </c>
      <c r="Z5" s="5" t="s">
        <v>37</v>
      </c>
      <c r="AA5" s="5">
        <v>12</v>
      </c>
      <c r="AB5" s="6" t="s">
        <v>38</v>
      </c>
      <c r="AC5" s="6">
        <v>12192</v>
      </c>
      <c r="AD5" s="6">
        <v>2988</v>
      </c>
      <c r="AE5" s="4" t="s">
        <v>37</v>
      </c>
      <c r="AF5" s="4" t="s">
        <v>40</v>
      </c>
      <c r="AI5" s="43">
        <v>105.96000000000001</v>
      </c>
      <c r="AJ5" s="43">
        <v>724.22220000000004</v>
      </c>
      <c r="AK5" s="43">
        <v>493.35</v>
      </c>
      <c r="AL5" s="43">
        <v>1323.5322000000001</v>
      </c>
      <c r="AN5" s="44">
        <f>IF($X5&gt;0,AI5,"")</f>
        <v>105.96000000000001</v>
      </c>
      <c r="AO5" s="44">
        <v>811.63661930000001</v>
      </c>
      <c r="AP5" s="44">
        <v>556.24107500000002</v>
      </c>
      <c r="AQ5" s="44">
        <f t="shared" ref="AQ5:AQ6" si="0">IF($X5&gt;0,AN5+AO5+AP5,"")</f>
        <v>1473.8376943000001</v>
      </c>
      <c r="AS5" s="45" t="e">
        <f ca="1">IF($AE5="BASE",INDIRECT("BE"&amp;MATCH($R5,$AV:$AV,0),TRUE)+$S5*INDIRECT("BF"&amp;MATCH($R5,$AV:$AV,0),TRUE),
IF($AE5="DOUBLE TARIF",INDIRECT("BI"&amp;MATCH($R5,$AV:$AV,0),TRUE)+$T5*INDIRECT("BJ"&amp;MATCH($R5,$AV:$AV,0),TRUE)+$U5*INDIRECT("BK"&amp;MATCH($R5,$AV:$AV,0),TRUE),""))</f>
        <v>#N/A</v>
      </c>
      <c r="AV5" s="22" t="s">
        <v>39</v>
      </c>
      <c r="AW5" s="22" t="s">
        <v>58</v>
      </c>
      <c r="AX5" s="22" t="s">
        <v>59</v>
      </c>
      <c r="AZ5" s="22" t="s">
        <v>60</v>
      </c>
      <c r="BA5" s="22" t="s">
        <v>58</v>
      </c>
      <c r="BB5" s="22" t="s">
        <v>61</v>
      </c>
      <c r="BC5" s="22" t="s">
        <v>60</v>
      </c>
    </row>
    <row r="6" spans="1:55" x14ac:dyDescent="0.25">
      <c r="A6" s="46"/>
      <c r="B6" s="47"/>
      <c r="C6" s="46"/>
      <c r="D6" s="46"/>
      <c r="E6" s="48"/>
      <c r="F6" s="46"/>
      <c r="G6" s="1"/>
      <c r="H6" s="46"/>
      <c r="I6" s="46"/>
      <c r="J6" s="2"/>
      <c r="K6" s="49"/>
      <c r="L6" s="2"/>
      <c r="M6" s="2"/>
      <c r="N6" s="2"/>
      <c r="O6" s="2"/>
      <c r="P6" s="3"/>
      <c r="Q6" s="2"/>
      <c r="R6" s="2"/>
      <c r="S6" s="2"/>
      <c r="T6" s="2"/>
      <c r="U6" s="2"/>
      <c r="V6" s="46"/>
      <c r="W6" s="57" t="e">
        <f>#REF!+#REF!</f>
        <v>#REF!</v>
      </c>
      <c r="X6" s="4">
        <v>1</v>
      </c>
      <c r="Z6" s="5" t="s">
        <v>37</v>
      </c>
      <c r="AA6" s="5">
        <v>30</v>
      </c>
      <c r="AB6" s="6" t="s">
        <v>38</v>
      </c>
      <c r="AC6" s="6">
        <v>38424</v>
      </c>
      <c r="AD6" s="6">
        <v>4800</v>
      </c>
      <c r="AE6" s="4" t="s">
        <v>37</v>
      </c>
      <c r="AF6" s="4" t="s">
        <v>40</v>
      </c>
      <c r="AI6" s="43">
        <v>420.84000000000003</v>
      </c>
      <c r="AJ6" s="43">
        <v>2131.3291199999999</v>
      </c>
      <c r="AK6" s="43">
        <v>1128.1500000000001</v>
      </c>
      <c r="AL6" s="43">
        <v>3680.3191200000001</v>
      </c>
      <c r="AN6" s="44">
        <f t="shared" ref="AN6" si="1">IF($X6&gt;0,AI6,"")</f>
        <v>420.84000000000003</v>
      </c>
      <c r="AO6" s="44">
        <v>1312.6362700000002</v>
      </c>
      <c r="AP6" s="44">
        <v>683.53508120488618</v>
      </c>
      <c r="AQ6" s="44">
        <f t="shared" si="0"/>
        <v>2417.0113512048865</v>
      </c>
      <c r="AS6" s="45" t="e">
        <f ca="1">IF($AE6="BASE",INDIRECT("BE"&amp;MATCH($R6,$AV:$AV,0),TRUE)+$S6*INDIRECT("BF"&amp;MATCH($R6,$AV:$AV,0),TRUE),
IF($AE6="DOUBLE TARIF",INDIRECT("BI"&amp;MATCH($R6,$AV:$AV,0),TRUE)+$T6*INDIRECT("BJ"&amp;MATCH($R6,$AV:$AV,0),TRUE)+$U6*INDIRECT("BK"&amp;MATCH($R6,$AV:$AV,0),TRUE),""))</f>
        <v>#N/A</v>
      </c>
      <c r="AV6" s="14">
        <v>3</v>
      </c>
      <c r="AW6" s="14">
        <v>107.04</v>
      </c>
      <c r="AX6" s="14">
        <f>0.0908</f>
        <v>9.0800000000000006E-2</v>
      </c>
      <c r="AZ6" s="14">
        <v>3</v>
      </c>
      <c r="BA6" s="14">
        <v>9999999</v>
      </c>
      <c r="BB6" s="14">
        <v>99999999</v>
      </c>
      <c r="BC6" s="14">
        <v>99999999</v>
      </c>
    </row>
    <row r="7" spans="1:55" x14ac:dyDescent="0.25">
      <c r="A7" s="39"/>
      <c r="B7" s="40"/>
      <c r="C7" s="39"/>
      <c r="D7" s="39"/>
      <c r="E7" s="41"/>
      <c r="F7" s="39"/>
      <c r="G7" s="15"/>
      <c r="H7" s="39"/>
      <c r="I7" s="39"/>
      <c r="J7" s="16"/>
      <c r="K7" s="42"/>
      <c r="L7" s="16"/>
      <c r="M7" s="16"/>
      <c r="N7" s="16"/>
      <c r="O7" s="16"/>
      <c r="P7" s="17"/>
      <c r="Q7" s="16"/>
      <c r="R7" s="16"/>
      <c r="S7" s="16"/>
      <c r="T7" s="16"/>
      <c r="U7" s="16"/>
      <c r="V7" s="39"/>
      <c r="W7" s="57" t="e">
        <v>#VALUE!</v>
      </c>
      <c r="X7" s="4">
        <v>1</v>
      </c>
      <c r="Z7" s="5" t="s">
        <v>37</v>
      </c>
      <c r="AA7" s="5">
        <v>12</v>
      </c>
      <c r="AB7" s="6" t="s">
        <v>38</v>
      </c>
      <c r="AC7" s="6">
        <v>12192</v>
      </c>
      <c r="AD7" s="6">
        <v>2988</v>
      </c>
      <c r="AE7" s="4" t="s">
        <v>37</v>
      </c>
      <c r="AF7" s="4" t="s">
        <v>40</v>
      </c>
      <c r="AI7" s="43">
        <v>105.96000000000001</v>
      </c>
      <c r="AJ7" s="43">
        <v>724.22220000000004</v>
      </c>
      <c r="AK7" s="43">
        <v>493.35</v>
      </c>
      <c r="AL7" s="43">
        <v>1323.5322000000001</v>
      </c>
      <c r="AN7" s="44">
        <v>105.96000000000001</v>
      </c>
      <c r="AO7" s="44">
        <v>811.63661930000001</v>
      </c>
      <c r="AP7" s="44">
        <v>556.24107500000002</v>
      </c>
      <c r="AQ7" s="44">
        <v>1473.8376943000001</v>
      </c>
      <c r="AS7" s="45" t="e">
        <v>#N/A</v>
      </c>
      <c r="AV7" s="58" t="s">
        <v>39</v>
      </c>
      <c r="AW7" s="58" t="s">
        <v>58</v>
      </c>
      <c r="AX7" s="58" t="s">
        <v>59</v>
      </c>
      <c r="AZ7" s="58" t="s">
        <v>60</v>
      </c>
      <c r="BA7" s="58" t="s">
        <v>58</v>
      </c>
      <c r="BB7" s="58" t="s">
        <v>61</v>
      </c>
      <c r="BC7" s="58" t="s">
        <v>60</v>
      </c>
    </row>
    <row r="8" spans="1:55" x14ac:dyDescent="0.25">
      <c r="A8" s="39"/>
      <c r="B8" s="40"/>
      <c r="C8" s="39"/>
      <c r="D8" s="39"/>
      <c r="E8" s="41"/>
      <c r="F8" s="39"/>
      <c r="G8" s="15"/>
      <c r="H8" s="39"/>
      <c r="I8" s="39"/>
      <c r="J8" s="16"/>
      <c r="K8" s="42"/>
      <c r="L8" s="16"/>
      <c r="M8" s="16"/>
      <c r="N8" s="16"/>
      <c r="O8" s="16"/>
      <c r="P8" s="17"/>
      <c r="Q8" s="16"/>
      <c r="R8" s="16"/>
      <c r="S8" s="16"/>
      <c r="T8" s="16"/>
      <c r="U8" s="16"/>
      <c r="V8" s="39"/>
      <c r="W8" s="57" t="e">
        <v>#VALUE!</v>
      </c>
      <c r="X8" s="4">
        <v>1</v>
      </c>
      <c r="Z8" s="5" t="s">
        <v>37</v>
      </c>
      <c r="AA8" s="5">
        <v>12</v>
      </c>
      <c r="AB8" s="6" t="s">
        <v>38</v>
      </c>
      <c r="AC8" s="6">
        <v>12192</v>
      </c>
      <c r="AD8" s="6">
        <v>2988</v>
      </c>
      <c r="AE8" s="4" t="s">
        <v>37</v>
      </c>
      <c r="AF8" s="4" t="s">
        <v>40</v>
      </c>
      <c r="AI8" s="43">
        <v>105.96000000000001</v>
      </c>
      <c r="AJ8" s="43">
        <v>724.22220000000004</v>
      </c>
      <c r="AK8" s="43">
        <v>493.35</v>
      </c>
      <c r="AL8" s="43">
        <v>1323.5322000000001</v>
      </c>
      <c r="AN8" s="44">
        <v>105.96000000000001</v>
      </c>
      <c r="AO8" s="44">
        <v>811.63661930000001</v>
      </c>
      <c r="AP8" s="44">
        <v>556.24107500000002</v>
      </c>
      <c r="AQ8" s="44">
        <v>1473.8376943000001</v>
      </c>
      <c r="AS8" s="45" t="e">
        <v>#N/A</v>
      </c>
      <c r="AV8" s="58" t="s">
        <v>39</v>
      </c>
      <c r="AW8" s="58" t="s">
        <v>58</v>
      </c>
      <c r="AX8" s="58" t="s">
        <v>59</v>
      </c>
      <c r="AZ8" s="58" t="s">
        <v>60</v>
      </c>
      <c r="BA8" s="58" t="s">
        <v>58</v>
      </c>
      <c r="BB8" s="58" t="s">
        <v>61</v>
      </c>
      <c r="BC8" s="58" t="s">
        <v>60</v>
      </c>
    </row>
    <row r="9" spans="1:55" x14ac:dyDescent="0.25">
      <c r="A9" s="39"/>
      <c r="B9" s="40"/>
      <c r="C9" s="39"/>
      <c r="D9" s="39"/>
      <c r="E9" s="41"/>
      <c r="F9" s="39"/>
      <c r="G9" s="15"/>
      <c r="H9" s="39"/>
      <c r="I9" s="39"/>
      <c r="J9" s="16"/>
      <c r="K9" s="42"/>
      <c r="L9" s="16"/>
      <c r="M9" s="16"/>
      <c r="N9" s="16"/>
      <c r="O9" s="16"/>
      <c r="P9" s="17"/>
      <c r="Q9" s="16"/>
      <c r="R9" s="16"/>
      <c r="S9" s="16"/>
      <c r="T9" s="16"/>
      <c r="U9" s="16"/>
      <c r="V9" s="39"/>
      <c r="W9" s="57" t="e">
        <v>#VALUE!</v>
      </c>
      <c r="X9" s="4">
        <v>1</v>
      </c>
      <c r="Z9" s="5" t="s">
        <v>37</v>
      </c>
      <c r="AA9" s="5">
        <v>12</v>
      </c>
      <c r="AB9" s="6" t="s">
        <v>38</v>
      </c>
      <c r="AC9" s="6">
        <v>12192</v>
      </c>
      <c r="AD9" s="6">
        <v>2988</v>
      </c>
      <c r="AE9" s="4" t="s">
        <v>37</v>
      </c>
      <c r="AF9" s="4" t="s">
        <v>40</v>
      </c>
      <c r="AI9" s="43">
        <v>105.96000000000001</v>
      </c>
      <c r="AJ9" s="43">
        <v>724.22220000000004</v>
      </c>
      <c r="AK9" s="43">
        <v>493.35</v>
      </c>
      <c r="AL9" s="43">
        <v>1323.5322000000001</v>
      </c>
      <c r="AN9" s="44">
        <v>105.96000000000001</v>
      </c>
      <c r="AO9" s="44">
        <v>811.63661930000001</v>
      </c>
      <c r="AP9" s="44">
        <v>556.24107500000002</v>
      </c>
      <c r="AQ9" s="44">
        <v>1473.8376943000001</v>
      </c>
      <c r="AS9" s="45" t="e">
        <v>#N/A</v>
      </c>
      <c r="AV9" s="58" t="s">
        <v>39</v>
      </c>
      <c r="AW9" s="58" t="s">
        <v>58</v>
      </c>
      <c r="AX9" s="58" t="s">
        <v>59</v>
      </c>
      <c r="AZ9" s="58" t="s">
        <v>60</v>
      </c>
      <c r="BA9" s="58" t="s">
        <v>58</v>
      </c>
      <c r="BB9" s="58" t="s">
        <v>61</v>
      </c>
      <c r="BC9" s="58" t="s">
        <v>60</v>
      </c>
    </row>
    <row r="10" spans="1:55" x14ac:dyDescent="0.25">
      <c r="A10" s="39"/>
      <c r="B10" s="40"/>
      <c r="C10" s="39"/>
      <c r="D10" s="39"/>
      <c r="E10" s="41"/>
      <c r="F10" s="39"/>
      <c r="G10" s="15"/>
      <c r="H10" s="39"/>
      <c r="I10" s="39"/>
      <c r="J10" s="16"/>
      <c r="K10" s="42"/>
      <c r="L10" s="16"/>
      <c r="M10" s="16"/>
      <c r="N10" s="16"/>
      <c r="O10" s="16"/>
      <c r="P10" s="17"/>
      <c r="Q10" s="16"/>
      <c r="R10" s="16"/>
      <c r="S10" s="16"/>
      <c r="T10" s="16"/>
      <c r="U10" s="16"/>
      <c r="V10" s="39"/>
      <c r="W10" s="57" t="e">
        <v>#VALUE!</v>
      </c>
      <c r="X10" s="4">
        <v>1</v>
      </c>
      <c r="Z10" s="5" t="s">
        <v>37</v>
      </c>
      <c r="AA10" s="5">
        <v>12</v>
      </c>
      <c r="AB10" s="6" t="s">
        <v>38</v>
      </c>
      <c r="AC10" s="6">
        <v>12192</v>
      </c>
      <c r="AD10" s="6">
        <v>2988</v>
      </c>
      <c r="AE10" s="4" t="s">
        <v>37</v>
      </c>
      <c r="AF10" s="4" t="s">
        <v>40</v>
      </c>
      <c r="AI10" s="43">
        <v>105.96000000000001</v>
      </c>
      <c r="AJ10" s="43">
        <v>724.22220000000004</v>
      </c>
      <c r="AK10" s="43">
        <v>493.35</v>
      </c>
      <c r="AL10" s="43">
        <v>1323.5322000000001</v>
      </c>
      <c r="AN10" s="44">
        <v>105.96000000000001</v>
      </c>
      <c r="AO10" s="44">
        <v>811.63661930000001</v>
      </c>
      <c r="AP10" s="44">
        <v>556.24107500000002</v>
      </c>
      <c r="AQ10" s="44">
        <v>1473.8376943000001</v>
      </c>
      <c r="AS10" s="45" t="e">
        <v>#N/A</v>
      </c>
      <c r="AV10" s="58" t="s">
        <v>39</v>
      </c>
      <c r="AW10" s="58" t="s">
        <v>58</v>
      </c>
      <c r="AX10" s="58" t="s">
        <v>59</v>
      </c>
      <c r="AZ10" s="58" t="s">
        <v>60</v>
      </c>
      <c r="BA10" s="58" t="s">
        <v>58</v>
      </c>
      <c r="BB10" s="58" t="s">
        <v>61</v>
      </c>
      <c r="BC10" s="58" t="s">
        <v>60</v>
      </c>
    </row>
    <row r="11" spans="1:55" x14ac:dyDescent="0.25">
      <c r="A11" s="39"/>
      <c r="B11" s="40"/>
      <c r="C11" s="39"/>
      <c r="D11" s="39"/>
      <c r="E11" s="41"/>
      <c r="F11" s="39"/>
      <c r="G11" s="15"/>
      <c r="H11" s="39"/>
      <c r="I11" s="39"/>
      <c r="J11" s="16"/>
      <c r="K11" s="42"/>
      <c r="L11" s="16"/>
      <c r="M11" s="16"/>
      <c r="N11" s="16"/>
      <c r="O11" s="16"/>
      <c r="P11" s="17"/>
      <c r="Q11" s="16"/>
      <c r="R11" s="16"/>
      <c r="S11" s="16"/>
      <c r="T11" s="16"/>
      <c r="U11" s="16"/>
      <c r="V11" s="39"/>
      <c r="W11" s="57" t="e">
        <v>#VALUE!</v>
      </c>
      <c r="X11" s="4">
        <v>1</v>
      </c>
      <c r="Z11" s="5" t="s">
        <v>37</v>
      </c>
      <c r="AA11" s="5">
        <v>12</v>
      </c>
      <c r="AB11" s="6" t="s">
        <v>38</v>
      </c>
      <c r="AC11" s="6">
        <v>12192</v>
      </c>
      <c r="AD11" s="6">
        <v>2988</v>
      </c>
      <c r="AE11" s="4" t="s">
        <v>37</v>
      </c>
      <c r="AF11" s="4" t="s">
        <v>40</v>
      </c>
      <c r="AI11" s="43">
        <v>105.96000000000001</v>
      </c>
      <c r="AJ11" s="43">
        <v>724.22220000000004</v>
      </c>
      <c r="AK11" s="43">
        <v>493.35</v>
      </c>
      <c r="AL11" s="43">
        <v>1323.5322000000001</v>
      </c>
      <c r="AN11" s="44">
        <v>105.96000000000001</v>
      </c>
      <c r="AO11" s="44">
        <v>811.63661930000001</v>
      </c>
      <c r="AP11" s="44">
        <v>556.24107500000002</v>
      </c>
      <c r="AQ11" s="44">
        <v>1473.8376943000001</v>
      </c>
      <c r="AS11" s="45" t="e">
        <v>#N/A</v>
      </c>
      <c r="AV11" s="58" t="s">
        <v>39</v>
      </c>
      <c r="AW11" s="58" t="s">
        <v>58</v>
      </c>
      <c r="AX11" s="58" t="s">
        <v>59</v>
      </c>
      <c r="AZ11" s="58" t="s">
        <v>60</v>
      </c>
      <c r="BA11" s="58" t="s">
        <v>58</v>
      </c>
      <c r="BB11" s="58" t="s">
        <v>61</v>
      </c>
      <c r="BC11" s="58" t="s">
        <v>60</v>
      </c>
    </row>
    <row r="12" spans="1:55" x14ac:dyDescent="0.25">
      <c r="A12" s="39"/>
      <c r="B12" s="40"/>
      <c r="C12" s="39"/>
      <c r="D12" s="39"/>
      <c r="E12" s="41"/>
      <c r="F12" s="39"/>
      <c r="G12" s="15"/>
      <c r="H12" s="39"/>
      <c r="I12" s="39"/>
      <c r="J12" s="16"/>
      <c r="K12" s="42"/>
      <c r="L12" s="16"/>
      <c r="M12" s="16"/>
      <c r="N12" s="16"/>
      <c r="O12" s="16"/>
      <c r="P12" s="17"/>
      <c r="Q12" s="16"/>
      <c r="R12" s="16"/>
      <c r="S12" s="16"/>
      <c r="T12" s="16"/>
      <c r="U12" s="16"/>
      <c r="V12" s="39"/>
      <c r="W12" s="57" t="e">
        <v>#VALUE!</v>
      </c>
      <c r="X12" s="4">
        <v>1</v>
      </c>
      <c r="Z12" s="5" t="s">
        <v>37</v>
      </c>
      <c r="AA12" s="5">
        <v>12</v>
      </c>
      <c r="AB12" s="6" t="s">
        <v>38</v>
      </c>
      <c r="AC12" s="6">
        <v>12192</v>
      </c>
      <c r="AD12" s="6">
        <v>2988</v>
      </c>
      <c r="AE12" s="4" t="s">
        <v>37</v>
      </c>
      <c r="AF12" s="4" t="s">
        <v>40</v>
      </c>
      <c r="AI12" s="43">
        <v>105.96000000000001</v>
      </c>
      <c r="AJ12" s="43">
        <v>724.22220000000004</v>
      </c>
      <c r="AK12" s="43">
        <v>493.35</v>
      </c>
      <c r="AL12" s="43">
        <v>1323.5322000000001</v>
      </c>
      <c r="AN12" s="44">
        <v>105.96000000000001</v>
      </c>
      <c r="AO12" s="44">
        <v>811.63661930000001</v>
      </c>
      <c r="AP12" s="44">
        <v>556.24107500000002</v>
      </c>
      <c r="AQ12" s="44">
        <v>1473.8376943000001</v>
      </c>
      <c r="AS12" s="45" t="e">
        <v>#N/A</v>
      </c>
      <c r="AV12" s="58" t="s">
        <v>39</v>
      </c>
      <c r="AW12" s="58" t="s">
        <v>58</v>
      </c>
      <c r="AX12" s="58" t="s">
        <v>59</v>
      </c>
      <c r="AZ12" s="58" t="s">
        <v>60</v>
      </c>
      <c r="BA12" s="58" t="s">
        <v>58</v>
      </c>
      <c r="BB12" s="58" t="s">
        <v>61</v>
      </c>
      <c r="BC12" s="58" t="s">
        <v>60</v>
      </c>
    </row>
    <row r="13" spans="1:55" x14ac:dyDescent="0.25">
      <c r="A13" s="39"/>
      <c r="B13" s="40"/>
      <c r="C13" s="39"/>
      <c r="D13" s="39"/>
      <c r="E13" s="41"/>
      <c r="F13" s="39"/>
      <c r="G13" s="15"/>
      <c r="H13" s="39"/>
      <c r="I13" s="39"/>
      <c r="J13" s="16"/>
      <c r="K13" s="42"/>
      <c r="L13" s="16"/>
      <c r="M13" s="16"/>
      <c r="N13" s="16"/>
      <c r="O13" s="16"/>
      <c r="P13" s="17"/>
      <c r="Q13" s="16"/>
      <c r="R13" s="16"/>
      <c r="S13" s="16"/>
      <c r="T13" s="16"/>
      <c r="U13" s="16"/>
      <c r="V13" s="39"/>
      <c r="W13" s="57" t="e">
        <v>#VALUE!</v>
      </c>
      <c r="X13" s="4">
        <v>1</v>
      </c>
      <c r="Z13" s="5" t="s">
        <v>37</v>
      </c>
      <c r="AA13" s="5">
        <v>12</v>
      </c>
      <c r="AB13" s="6" t="s">
        <v>38</v>
      </c>
      <c r="AC13" s="6">
        <v>12192</v>
      </c>
      <c r="AD13" s="6">
        <v>2988</v>
      </c>
      <c r="AE13" s="4" t="s">
        <v>37</v>
      </c>
      <c r="AF13" s="4" t="s">
        <v>40</v>
      </c>
      <c r="AI13" s="43">
        <v>105.96000000000001</v>
      </c>
      <c r="AJ13" s="43">
        <v>724.22220000000004</v>
      </c>
      <c r="AK13" s="43">
        <v>493.35</v>
      </c>
      <c r="AL13" s="43">
        <v>1323.5322000000001</v>
      </c>
      <c r="AN13" s="44">
        <v>105.96000000000001</v>
      </c>
      <c r="AO13" s="44">
        <v>811.63661930000001</v>
      </c>
      <c r="AP13" s="44">
        <v>556.24107500000002</v>
      </c>
      <c r="AQ13" s="44">
        <v>1473.8376943000001</v>
      </c>
      <c r="AS13" s="45" t="e">
        <v>#N/A</v>
      </c>
      <c r="AV13" s="58" t="s">
        <v>39</v>
      </c>
      <c r="AW13" s="58" t="s">
        <v>58</v>
      </c>
      <c r="AX13" s="58" t="s">
        <v>59</v>
      </c>
      <c r="AZ13" s="58" t="s">
        <v>60</v>
      </c>
      <c r="BA13" s="58" t="s">
        <v>58</v>
      </c>
      <c r="BB13" s="58" t="s">
        <v>61</v>
      </c>
      <c r="BC13" s="58" t="s">
        <v>60</v>
      </c>
    </row>
    <row r="14" spans="1:55" x14ac:dyDescent="0.25">
      <c r="A14" s="46"/>
      <c r="B14" s="47"/>
      <c r="C14" s="46"/>
      <c r="D14" s="46"/>
      <c r="E14" s="48"/>
      <c r="F14" s="46"/>
      <c r="G14" s="1"/>
      <c r="H14" s="46"/>
      <c r="I14" s="46"/>
      <c r="J14" s="2"/>
      <c r="K14" s="49"/>
      <c r="L14" s="2"/>
      <c r="M14" s="2"/>
      <c r="N14" s="2"/>
      <c r="O14" s="2"/>
      <c r="P14" s="3"/>
      <c r="Q14" s="2"/>
      <c r="R14" s="2"/>
      <c r="S14" s="2"/>
      <c r="T14" s="2"/>
      <c r="U14" s="2"/>
      <c r="V14" s="46"/>
      <c r="W14" s="57" t="e">
        <v>#VALUE!</v>
      </c>
      <c r="X14" s="4">
        <v>1</v>
      </c>
      <c r="Z14" s="5" t="s">
        <v>37</v>
      </c>
      <c r="AA14" s="5">
        <v>30</v>
      </c>
      <c r="AB14" s="6" t="s">
        <v>38</v>
      </c>
      <c r="AC14" s="6">
        <v>38424</v>
      </c>
      <c r="AD14" s="6">
        <v>4800</v>
      </c>
      <c r="AE14" s="4" t="s">
        <v>37</v>
      </c>
      <c r="AF14" s="4" t="s">
        <v>40</v>
      </c>
      <c r="AI14" s="43">
        <v>420.84000000000003</v>
      </c>
      <c r="AJ14" s="43">
        <v>2131.3291199999999</v>
      </c>
      <c r="AK14" s="43">
        <v>1128.1500000000001</v>
      </c>
      <c r="AL14" s="43">
        <v>3680.3191200000001</v>
      </c>
      <c r="AN14" s="44">
        <v>420.84000000000003</v>
      </c>
      <c r="AO14" s="44">
        <v>1312.6362700000002</v>
      </c>
      <c r="AP14" s="44">
        <v>683.53508120488618</v>
      </c>
      <c r="AQ14" s="44">
        <v>2417.0113512048865</v>
      </c>
      <c r="AS14" s="45" t="e">
        <v>#N/A</v>
      </c>
      <c r="AV14" s="14">
        <v>3</v>
      </c>
      <c r="AW14" s="14">
        <v>107.04</v>
      </c>
      <c r="AX14" s="14">
        <v>9.0800000000000006E-2</v>
      </c>
      <c r="AZ14" s="14">
        <v>3</v>
      </c>
      <c r="BA14" s="14">
        <v>9999999</v>
      </c>
      <c r="BB14" s="14">
        <v>99999999</v>
      </c>
      <c r="BC14" s="14">
        <v>99999999</v>
      </c>
    </row>
  </sheetData>
  <sheetProtection sort="0" autoFilter="0"/>
  <autoFilter ref="A4:AQ6"/>
  <mergeCells count="27">
    <mergeCell ref="AV4:AX4"/>
    <mergeCell ref="AZ4:BC4"/>
    <mergeCell ref="W3:W4"/>
    <mergeCell ref="AI3:AL3"/>
    <mergeCell ref="AN3:AQ3"/>
    <mergeCell ref="Z3:Z4"/>
    <mergeCell ref="AA3:AA4"/>
    <mergeCell ref="AC3:AD3"/>
    <mergeCell ref="A3:A4"/>
    <mergeCell ref="B3:B4"/>
    <mergeCell ref="C3:C4"/>
    <mergeCell ref="D3:D4"/>
    <mergeCell ref="E3:E4"/>
    <mergeCell ref="B1:V1"/>
    <mergeCell ref="Q3:Q4"/>
    <mergeCell ref="R3:R4"/>
    <mergeCell ref="V3:V4"/>
    <mergeCell ref="K3:K4"/>
    <mergeCell ref="F3:F4"/>
    <mergeCell ref="G3:G4"/>
    <mergeCell ref="H3:H4"/>
    <mergeCell ref="I3:I4"/>
    <mergeCell ref="J3:J4"/>
    <mergeCell ref="L3:L4"/>
    <mergeCell ref="M3:M4"/>
    <mergeCell ref="N3:P3"/>
    <mergeCell ref="T3:U3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8" scale="13" fitToHeight="0" orientation="portrait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Recensement - Lot 1</vt:lpstr>
      <vt:lpstr>'Recensement - Lot 1'!Impression_des_titres</vt:lpstr>
      <vt:lpstr>'Recensement - Lot 1'!Zone_d_impression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MOYROUD Patricia</dc:creator>
  <cp:lastModifiedBy>BREDIN Jérémy</cp:lastModifiedBy>
  <cp:lastPrinted>2016-10-17T12:55:16Z</cp:lastPrinted>
  <dcterms:created xsi:type="dcterms:W3CDTF">2014-05-23T13:52:19Z</dcterms:created>
  <dcterms:modified xsi:type="dcterms:W3CDTF">2020-04-01T13:13:38Z</dcterms:modified>
</cp:coreProperties>
</file>